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7180" windowHeight="11100" activeTab="0"/>
  </bookViews>
  <sheets>
    <sheet name="LOI Calculations" sheetId="1" r:id="rId1"/>
  </sheets>
  <definedNames/>
  <calcPr fullCalcOnLoad="1"/>
</workbook>
</file>

<file path=xl/sharedStrings.xml><?xml version="1.0" encoding="utf-8"?>
<sst xmlns="http://schemas.openxmlformats.org/spreadsheetml/2006/main" count="102" uniqueCount="23">
  <si>
    <t>% Organic</t>
  </si>
  <si>
    <r>
      <t>% CaCO</t>
    </r>
    <r>
      <rPr>
        <b/>
        <vertAlign val="subscript"/>
        <sz val="10"/>
        <rFont val="Times New Roman"/>
        <family val="1"/>
      </rPr>
      <t>3</t>
    </r>
  </si>
  <si>
    <t>% Inorg.</t>
  </si>
  <si>
    <r>
      <t>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Vol %</t>
    </r>
  </si>
  <si>
    <r>
      <t>H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 Wt %</t>
    </r>
  </si>
  <si>
    <t>550 (g/cc)</t>
  </si>
  <si>
    <t>1000 (g/cc)</t>
  </si>
  <si>
    <t>Vial Number</t>
  </si>
  <si>
    <t>Wet Bulk Den. (g/cc)</t>
  </si>
  <si>
    <t>Dry Bulk Den. (g/cc)</t>
  </si>
  <si>
    <t>Wt. Empty Vial (g)</t>
  </si>
  <si>
    <t>Wt. Vial + Wet Sed. (g)</t>
  </si>
  <si>
    <t>Wt. Vial + Dry Sed. (g)</t>
  </si>
  <si>
    <t>Wt. Empty Cruc. (g)</t>
  </si>
  <si>
    <t>Wt. Cruc. + Dry Sed. (g)</t>
  </si>
  <si>
    <t>Wt. Cruc. + Ash 1000 (g)</t>
  </si>
  <si>
    <t>Wt. Cruc. + Ash 550 (g)</t>
  </si>
  <si>
    <t>Wt. Dry Sed. In Cruc. (g)</t>
  </si>
  <si>
    <t>Dry Wt. (% Difference)</t>
  </si>
  <si>
    <t>Example</t>
  </si>
  <si>
    <t>Lake</t>
  </si>
  <si>
    <t>Core</t>
  </si>
  <si>
    <t>Drive Depth (cm)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</si>
</sst>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#0.0000"/>
    <numFmt numFmtId="169" formatCode="*0.0000"/>
    <numFmt numFmtId="170" formatCode="_*0.0000"/>
    <numFmt numFmtId="171" formatCode="&quot;$&quot;0.0000"/>
    <numFmt numFmtId="172" formatCode="00.0000"/>
    <numFmt numFmtId="173" formatCode="00"/>
  </numFmts>
  <fonts count="6">
    <font>
      <sz val="10"/>
      <name val="Arial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72" fontId="3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tabSelected="1" workbookViewId="0" topLeftCell="A1">
      <selection activeCell="D2" sqref="D2:D21"/>
    </sheetView>
  </sheetViews>
  <sheetFormatPr defaultColWidth="20.7109375" defaultRowHeight="12.75"/>
  <cols>
    <col min="1" max="14" width="20.7109375" style="5" customWidth="1"/>
    <col min="15" max="16" width="20.7109375" style="1" customWidth="1"/>
    <col min="17" max="16384" width="20.7109375" style="5" customWidth="1"/>
  </cols>
  <sheetData>
    <row r="1" spans="1:23" ht="12">
      <c r="A1" s="1" t="s">
        <v>7</v>
      </c>
      <c r="B1" s="1" t="s">
        <v>20</v>
      </c>
      <c r="C1" s="1" t="s">
        <v>21</v>
      </c>
      <c r="D1" s="1" t="s">
        <v>22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16</v>
      </c>
      <c r="K1" s="1" t="s">
        <v>15</v>
      </c>
      <c r="L1" s="1"/>
      <c r="M1" s="3" t="s">
        <v>8</v>
      </c>
      <c r="N1" s="3" t="s">
        <v>9</v>
      </c>
      <c r="O1" s="3" t="s">
        <v>17</v>
      </c>
      <c r="P1" s="3" t="s">
        <v>18</v>
      </c>
      <c r="Q1" s="3" t="s">
        <v>5</v>
      </c>
      <c r="R1" s="3" t="s">
        <v>6</v>
      </c>
      <c r="S1" s="4" t="s">
        <v>0</v>
      </c>
      <c r="T1" s="4" t="s">
        <v>1</v>
      </c>
      <c r="U1" s="4" t="s">
        <v>2</v>
      </c>
      <c r="V1" s="2" t="s">
        <v>3</v>
      </c>
      <c r="W1" s="2" t="s">
        <v>4</v>
      </c>
    </row>
    <row r="2" spans="1:24" ht="12">
      <c r="A2" s="6" t="s">
        <v>19</v>
      </c>
      <c r="B2" s="6" t="s">
        <v>19</v>
      </c>
      <c r="C2" s="6" t="s">
        <v>19</v>
      </c>
      <c r="D2" s="6" t="s">
        <v>19</v>
      </c>
      <c r="E2" s="11">
        <v>6.6547</v>
      </c>
      <c r="F2" s="11">
        <v>7.7451</v>
      </c>
      <c r="G2" s="11">
        <v>6.9463</v>
      </c>
      <c r="H2" s="11">
        <v>12.0859</v>
      </c>
      <c r="I2" s="11">
        <v>12.3937</v>
      </c>
      <c r="J2" s="11">
        <v>12.3141</v>
      </c>
      <c r="K2" s="11">
        <v>12.2733</v>
      </c>
      <c r="L2" s="10"/>
      <c r="M2" s="8">
        <f>(F2-E2)</f>
        <v>1.0903999999999998</v>
      </c>
      <c r="N2" s="8">
        <f aca="true" t="shared" si="0" ref="N2:N21">(G2-E2)</f>
        <v>0.29159999999999986</v>
      </c>
      <c r="O2" s="8">
        <f>(I2-H2)</f>
        <v>0.3078000000000003</v>
      </c>
      <c r="P2" s="8">
        <f>(1-(N2/O2))*100</f>
        <v>5.263157894736981</v>
      </c>
      <c r="Q2" s="8">
        <f aca="true" t="shared" si="1" ref="Q2:Q21">(J2-H2)</f>
        <v>0.2281999999999993</v>
      </c>
      <c r="R2" s="8">
        <f aca="true" t="shared" si="2" ref="R2:R21">(K2-H2)</f>
        <v>0.18740000000000023</v>
      </c>
      <c r="S2" s="8">
        <f aca="true" t="shared" si="3" ref="S2:S21">(I2-J2)/(I2-H2)*100</f>
        <v>25.860948667966515</v>
      </c>
      <c r="T2" s="8">
        <f aca="true" t="shared" si="4" ref="T2:T21">(J2-K2)/(I2-H2)*227.4</f>
        <v>30.142690058478813</v>
      </c>
      <c r="U2" s="8">
        <f>100-(T2+S2)</f>
        <v>43.99636127355467</v>
      </c>
      <c r="V2" s="8">
        <f>100*(M2-N2)</f>
        <v>79.88</v>
      </c>
      <c r="W2" s="8">
        <f>100*(M2-N2)/M2</f>
        <v>73.25752017608218</v>
      </c>
      <c r="X2" s="9"/>
    </row>
    <row r="3" spans="1:24" ht="12">
      <c r="A3" s="6" t="s">
        <v>19</v>
      </c>
      <c r="B3" s="6" t="s">
        <v>19</v>
      </c>
      <c r="C3" s="6" t="s">
        <v>19</v>
      </c>
      <c r="D3" s="6" t="s">
        <v>19</v>
      </c>
      <c r="E3" s="11">
        <v>6.569</v>
      </c>
      <c r="F3" s="11">
        <v>7.7241</v>
      </c>
      <c r="G3" s="11">
        <v>6.829</v>
      </c>
      <c r="H3" s="11">
        <v>10.4402</v>
      </c>
      <c r="I3" s="11">
        <v>10.7103</v>
      </c>
      <c r="J3" s="11">
        <v>10.6401</v>
      </c>
      <c r="K3" s="11">
        <v>10.605</v>
      </c>
      <c r="L3" s="10"/>
      <c r="M3" s="8">
        <f aca="true" t="shared" si="5" ref="M3:M21">(F3-E3)</f>
        <v>1.1551</v>
      </c>
      <c r="N3" s="8">
        <f t="shared" si="0"/>
        <v>0.2599999999999998</v>
      </c>
      <c r="O3" s="8">
        <f aca="true" t="shared" si="6" ref="O3:O21">(I3-H3)</f>
        <v>0.27009999999999934</v>
      </c>
      <c r="P3" s="8">
        <f aca="true" t="shared" si="7" ref="P3:P21">(1-(N3/O3))*100</f>
        <v>3.7393557941501565</v>
      </c>
      <c r="Q3" s="8">
        <f t="shared" si="1"/>
        <v>0.19989999999999952</v>
      </c>
      <c r="R3" s="8">
        <f t="shared" si="2"/>
        <v>0.1647999999999996</v>
      </c>
      <c r="S3" s="8">
        <f t="shared" si="3"/>
        <v>25.990373935579413</v>
      </c>
      <c r="T3" s="8">
        <f t="shared" si="4"/>
        <v>29.551055164753794</v>
      </c>
      <c r="U3" s="8">
        <f aca="true" t="shared" si="8" ref="U3:U21">100-(T3+S3)</f>
        <v>44.458570899666796</v>
      </c>
      <c r="V3" s="8">
        <f aca="true" t="shared" si="9" ref="V3:V21">100*(M3-N3)</f>
        <v>89.51000000000002</v>
      </c>
      <c r="W3" s="8">
        <f aca="true" t="shared" si="10" ref="W3:W21">100*(M3-N3)/M3</f>
        <v>77.49112630941046</v>
      </c>
      <c r="X3" s="9"/>
    </row>
    <row r="4" spans="1:24" ht="12">
      <c r="A4" s="6" t="s">
        <v>19</v>
      </c>
      <c r="B4" s="6" t="s">
        <v>19</v>
      </c>
      <c r="C4" s="6" t="s">
        <v>19</v>
      </c>
      <c r="D4" s="6" t="s">
        <v>19</v>
      </c>
      <c r="E4" s="11">
        <v>6.6406</v>
      </c>
      <c r="F4" s="11">
        <v>7.7184</v>
      </c>
      <c r="G4" s="11">
        <v>6.8437</v>
      </c>
      <c r="H4" s="11">
        <v>10.3423</v>
      </c>
      <c r="I4" s="11">
        <v>10.5562</v>
      </c>
      <c r="J4" s="11">
        <v>10.4983</v>
      </c>
      <c r="K4" s="11">
        <v>10.4734</v>
      </c>
      <c r="L4" s="10"/>
      <c r="M4" s="8">
        <f t="shared" si="5"/>
        <v>1.0777999999999999</v>
      </c>
      <c r="N4" s="8">
        <f t="shared" si="0"/>
        <v>0.20310000000000006</v>
      </c>
      <c r="O4" s="8">
        <f t="shared" si="6"/>
        <v>0.21390000000000065</v>
      </c>
      <c r="P4" s="8">
        <f t="shared" si="7"/>
        <v>5.0490883590465385</v>
      </c>
      <c r="Q4" s="8">
        <f t="shared" si="1"/>
        <v>0.15600000000000058</v>
      </c>
      <c r="R4" s="8">
        <f t="shared" si="2"/>
        <v>0.1311</v>
      </c>
      <c r="S4" s="8">
        <f t="shared" si="3"/>
        <v>27.068723702664744</v>
      </c>
      <c r="T4" s="8">
        <f t="shared" si="4"/>
        <v>26.471528751753702</v>
      </c>
      <c r="U4" s="8">
        <f t="shared" si="8"/>
        <v>46.45974754558155</v>
      </c>
      <c r="V4" s="8">
        <f t="shared" si="9"/>
        <v>87.46999999999998</v>
      </c>
      <c r="W4" s="8">
        <f t="shared" si="10"/>
        <v>81.15605863796623</v>
      </c>
      <c r="X4" s="9"/>
    </row>
    <row r="5" spans="1:24" ht="12">
      <c r="A5" s="6" t="s">
        <v>19</v>
      </c>
      <c r="B5" s="6" t="s">
        <v>19</v>
      </c>
      <c r="C5" s="6" t="s">
        <v>19</v>
      </c>
      <c r="D5" s="6" t="s">
        <v>19</v>
      </c>
      <c r="E5" s="11">
        <v>6.6286</v>
      </c>
      <c r="F5" s="11">
        <v>7.8014</v>
      </c>
      <c r="G5" s="11">
        <v>6.9502</v>
      </c>
      <c r="H5" s="11">
        <v>9.4803</v>
      </c>
      <c r="I5" s="11">
        <v>9.813</v>
      </c>
      <c r="J5" s="11">
        <v>9.748</v>
      </c>
      <c r="K5" s="11">
        <v>9.714</v>
      </c>
      <c r="L5" s="10"/>
      <c r="M5" s="8">
        <f t="shared" si="5"/>
        <v>1.1728000000000005</v>
      </c>
      <c r="N5" s="8">
        <f t="shared" si="0"/>
        <v>0.3216000000000001</v>
      </c>
      <c r="O5" s="8">
        <f t="shared" si="6"/>
        <v>0.3327000000000009</v>
      </c>
      <c r="P5" s="8">
        <f t="shared" si="7"/>
        <v>3.336339044184178</v>
      </c>
      <c r="Q5" s="8">
        <f t="shared" si="1"/>
        <v>0.2676999999999996</v>
      </c>
      <c r="R5" s="8">
        <f t="shared" si="2"/>
        <v>0.23370000000000068</v>
      </c>
      <c r="S5" s="8">
        <f t="shared" si="3"/>
        <v>19.537120529005442</v>
      </c>
      <c r="T5" s="8">
        <f t="shared" si="4"/>
        <v>23.23895401262319</v>
      </c>
      <c r="U5" s="8">
        <f t="shared" si="8"/>
        <v>57.22392545837137</v>
      </c>
      <c r="V5" s="8">
        <f t="shared" si="9"/>
        <v>85.12000000000003</v>
      </c>
      <c r="W5" s="8">
        <f t="shared" si="10"/>
        <v>72.57844474761255</v>
      </c>
      <c r="X5" s="9"/>
    </row>
    <row r="6" spans="1:24" ht="12">
      <c r="A6" s="6" t="s">
        <v>19</v>
      </c>
      <c r="B6" s="6" t="s">
        <v>19</v>
      </c>
      <c r="C6" s="6" t="s">
        <v>19</v>
      </c>
      <c r="D6" s="6" t="s">
        <v>19</v>
      </c>
      <c r="E6" s="11">
        <v>6.6174</v>
      </c>
      <c r="F6" s="11">
        <v>8.0039</v>
      </c>
      <c r="G6" s="11">
        <v>7.3119</v>
      </c>
      <c r="H6" s="11">
        <v>9.7035</v>
      </c>
      <c r="I6" s="11">
        <v>10.409</v>
      </c>
      <c r="J6" s="11">
        <v>10.3403</v>
      </c>
      <c r="K6" s="11">
        <v>10.3068</v>
      </c>
      <c r="L6" s="10"/>
      <c r="M6" s="8">
        <f t="shared" si="5"/>
        <v>1.3864999999999998</v>
      </c>
      <c r="N6" s="8">
        <f t="shared" si="0"/>
        <v>0.6944999999999997</v>
      </c>
      <c r="O6" s="8">
        <f t="shared" si="6"/>
        <v>0.7055000000000007</v>
      </c>
      <c r="P6" s="8">
        <f t="shared" si="7"/>
        <v>1.5591778880228224</v>
      </c>
      <c r="Q6" s="8">
        <f t="shared" si="1"/>
        <v>0.6367999999999991</v>
      </c>
      <c r="R6" s="8">
        <f t="shared" si="2"/>
        <v>0.6033000000000008</v>
      </c>
      <c r="S6" s="8">
        <f t="shared" si="3"/>
        <v>9.737774627923667</v>
      </c>
      <c r="T6" s="8">
        <f t="shared" si="4"/>
        <v>10.79787384833396</v>
      </c>
      <c r="U6" s="8">
        <f t="shared" si="8"/>
        <v>79.46435152374238</v>
      </c>
      <c r="V6" s="8">
        <f t="shared" si="9"/>
        <v>69.20000000000002</v>
      </c>
      <c r="W6" s="8">
        <f t="shared" si="10"/>
        <v>49.90984493328527</v>
      </c>
      <c r="X6" s="9"/>
    </row>
    <row r="7" spans="1:24" ht="12">
      <c r="A7" s="6" t="s">
        <v>19</v>
      </c>
      <c r="B7" s="6" t="s">
        <v>19</v>
      </c>
      <c r="C7" s="6" t="s">
        <v>19</v>
      </c>
      <c r="D7" s="6" t="s">
        <v>19</v>
      </c>
      <c r="E7" s="11">
        <v>6.5624</v>
      </c>
      <c r="F7" s="11">
        <v>8.0891</v>
      </c>
      <c r="G7" s="11">
        <v>7.3967</v>
      </c>
      <c r="H7" s="11">
        <v>9.4946</v>
      </c>
      <c r="I7" s="11">
        <v>10.3417</v>
      </c>
      <c r="J7" s="11">
        <v>10.2519</v>
      </c>
      <c r="K7" s="11">
        <v>10.2035</v>
      </c>
      <c r="L7" s="10"/>
      <c r="M7" s="8">
        <f t="shared" si="5"/>
        <v>1.5267</v>
      </c>
      <c r="N7" s="8">
        <f t="shared" si="0"/>
        <v>0.8342999999999998</v>
      </c>
      <c r="O7" s="8">
        <f t="shared" si="6"/>
        <v>0.8470999999999993</v>
      </c>
      <c r="P7" s="8">
        <f t="shared" si="7"/>
        <v>1.5110376578915674</v>
      </c>
      <c r="Q7" s="8">
        <f t="shared" si="1"/>
        <v>0.757299999999999</v>
      </c>
      <c r="R7" s="8">
        <f t="shared" si="2"/>
        <v>0.7088999999999999</v>
      </c>
      <c r="S7" s="8">
        <f t="shared" si="3"/>
        <v>10.600873568646016</v>
      </c>
      <c r="T7" s="8">
        <f t="shared" si="4"/>
        <v>12.992751741234574</v>
      </c>
      <c r="U7" s="8">
        <f t="shared" si="8"/>
        <v>76.4063746901194</v>
      </c>
      <c r="V7" s="8">
        <f t="shared" si="9"/>
        <v>69.24000000000001</v>
      </c>
      <c r="W7" s="8">
        <f t="shared" si="10"/>
        <v>45.35272155629791</v>
      </c>
      <c r="X7" s="9"/>
    </row>
    <row r="8" spans="1:24" ht="12">
      <c r="A8" s="6" t="s">
        <v>19</v>
      </c>
      <c r="B8" s="6" t="s">
        <v>19</v>
      </c>
      <c r="C8" s="6" t="s">
        <v>19</v>
      </c>
      <c r="D8" s="6" t="s">
        <v>19</v>
      </c>
      <c r="E8" s="11">
        <v>6.6835</v>
      </c>
      <c r="F8" s="11">
        <v>8.1647</v>
      </c>
      <c r="G8" s="11">
        <v>7.4802</v>
      </c>
      <c r="H8" s="11">
        <v>8.9538</v>
      </c>
      <c r="I8" s="11">
        <v>9.7662</v>
      </c>
      <c r="J8" s="11">
        <v>9.673</v>
      </c>
      <c r="K8" s="11">
        <v>9.6252</v>
      </c>
      <c r="L8" s="10"/>
      <c r="M8" s="8">
        <f t="shared" si="5"/>
        <v>1.4811999999999994</v>
      </c>
      <c r="N8" s="8">
        <f t="shared" si="0"/>
        <v>0.7966999999999995</v>
      </c>
      <c r="O8" s="8">
        <f t="shared" si="6"/>
        <v>0.8124000000000002</v>
      </c>
      <c r="P8" s="8">
        <f t="shared" si="7"/>
        <v>1.9325455440670547</v>
      </c>
      <c r="Q8" s="8">
        <f t="shared" si="1"/>
        <v>0.7192000000000007</v>
      </c>
      <c r="R8" s="8">
        <f t="shared" si="2"/>
        <v>0.6714000000000002</v>
      </c>
      <c r="S8" s="8">
        <f t="shared" si="3"/>
        <v>11.4721811915312</v>
      </c>
      <c r="T8" s="8">
        <f t="shared" si="4"/>
        <v>13.379763663220228</v>
      </c>
      <c r="U8" s="8">
        <f t="shared" si="8"/>
        <v>75.14805514524858</v>
      </c>
      <c r="V8" s="8">
        <f t="shared" si="9"/>
        <v>68.44999999999999</v>
      </c>
      <c r="W8" s="8">
        <f t="shared" si="10"/>
        <v>46.21253038077236</v>
      </c>
      <c r="X8" s="9"/>
    </row>
    <row r="9" spans="1:24" ht="12">
      <c r="A9" s="6" t="s">
        <v>19</v>
      </c>
      <c r="B9" s="6" t="s">
        <v>19</v>
      </c>
      <c r="C9" s="6" t="s">
        <v>19</v>
      </c>
      <c r="D9" s="6" t="s">
        <v>19</v>
      </c>
      <c r="E9" s="11">
        <v>6.6148</v>
      </c>
      <c r="F9" s="11">
        <v>8.0282</v>
      </c>
      <c r="G9" s="11">
        <v>7.2967</v>
      </c>
      <c r="H9" s="11">
        <v>10.6395</v>
      </c>
      <c r="I9" s="11">
        <v>11.3327</v>
      </c>
      <c r="J9" s="11">
        <v>11.2448</v>
      </c>
      <c r="K9" s="11">
        <v>11.197</v>
      </c>
      <c r="L9" s="10"/>
      <c r="M9" s="8">
        <f t="shared" si="5"/>
        <v>1.4134000000000002</v>
      </c>
      <c r="N9" s="8">
        <f t="shared" si="0"/>
        <v>0.6819000000000006</v>
      </c>
      <c r="O9" s="8">
        <f t="shared" si="6"/>
        <v>0.6932000000000009</v>
      </c>
      <c r="P9" s="8">
        <f t="shared" si="7"/>
        <v>1.6301211771494906</v>
      </c>
      <c r="Q9" s="8">
        <f t="shared" si="1"/>
        <v>0.6052999999999997</v>
      </c>
      <c r="R9" s="8">
        <f t="shared" si="2"/>
        <v>0.5574999999999992</v>
      </c>
      <c r="S9" s="8">
        <f t="shared" si="3"/>
        <v>12.680323139065361</v>
      </c>
      <c r="T9" s="8">
        <f t="shared" si="4"/>
        <v>15.680496249278853</v>
      </c>
      <c r="U9" s="8">
        <f t="shared" si="8"/>
        <v>71.63918061165579</v>
      </c>
      <c r="V9" s="8">
        <f t="shared" si="9"/>
        <v>73.14999999999996</v>
      </c>
      <c r="W9" s="8">
        <f t="shared" si="10"/>
        <v>51.75463421536717</v>
      </c>
      <c r="X9" s="9"/>
    </row>
    <row r="10" spans="1:24" ht="12">
      <c r="A10" s="6" t="s">
        <v>19</v>
      </c>
      <c r="B10" s="6" t="s">
        <v>19</v>
      </c>
      <c r="C10" s="6" t="s">
        <v>19</v>
      </c>
      <c r="D10" s="6" t="s">
        <v>19</v>
      </c>
      <c r="E10" s="11">
        <v>6.6112</v>
      </c>
      <c r="F10" s="11">
        <v>8.0474</v>
      </c>
      <c r="G10" s="11">
        <v>7.287</v>
      </c>
      <c r="H10" s="11">
        <v>10.5271</v>
      </c>
      <c r="I10" s="11">
        <v>11.218</v>
      </c>
      <c r="J10" s="11">
        <v>11.1215</v>
      </c>
      <c r="K10" s="11">
        <v>11.067</v>
      </c>
      <c r="L10" s="10"/>
      <c r="M10" s="8">
        <f t="shared" si="5"/>
        <v>1.4361999999999995</v>
      </c>
      <c r="N10" s="8">
        <f t="shared" si="0"/>
        <v>0.6757999999999997</v>
      </c>
      <c r="O10" s="8">
        <f t="shared" si="6"/>
        <v>0.6908999999999992</v>
      </c>
      <c r="P10" s="8">
        <f t="shared" si="7"/>
        <v>2.185555073092993</v>
      </c>
      <c r="Q10" s="8">
        <f t="shared" si="1"/>
        <v>0.5943999999999985</v>
      </c>
      <c r="R10" s="8">
        <f t="shared" si="2"/>
        <v>0.5398999999999994</v>
      </c>
      <c r="S10" s="8">
        <f t="shared" si="3"/>
        <v>13.967289043277004</v>
      </c>
      <c r="T10" s="8">
        <f t="shared" si="4"/>
        <v>17.937907077724436</v>
      </c>
      <c r="U10" s="8">
        <f t="shared" si="8"/>
        <v>68.09480387899856</v>
      </c>
      <c r="V10" s="8">
        <f t="shared" si="9"/>
        <v>76.03999999999998</v>
      </c>
      <c r="W10" s="8">
        <f t="shared" si="10"/>
        <v>52.94527224620527</v>
      </c>
      <c r="X10" s="9"/>
    </row>
    <row r="11" spans="1:24" ht="12">
      <c r="A11" s="6" t="s">
        <v>19</v>
      </c>
      <c r="B11" s="6" t="s">
        <v>19</v>
      </c>
      <c r="C11" s="6" t="s">
        <v>19</v>
      </c>
      <c r="D11" s="6" t="s">
        <v>19</v>
      </c>
      <c r="E11" s="11">
        <v>6.6501</v>
      </c>
      <c r="F11" s="11">
        <v>7.9543</v>
      </c>
      <c r="G11" s="11">
        <v>7.2052</v>
      </c>
      <c r="H11" s="11">
        <v>10.3733</v>
      </c>
      <c r="I11" s="11">
        <v>10.9442</v>
      </c>
      <c r="J11" s="11">
        <v>10.8428</v>
      </c>
      <c r="K11" s="11">
        <v>10.8016</v>
      </c>
      <c r="L11" s="10"/>
      <c r="M11" s="8">
        <f t="shared" si="5"/>
        <v>1.3041999999999998</v>
      </c>
      <c r="N11" s="8">
        <f t="shared" si="0"/>
        <v>0.5550999999999995</v>
      </c>
      <c r="O11" s="8">
        <f t="shared" si="6"/>
        <v>0.5709</v>
      </c>
      <c r="P11" s="8">
        <f t="shared" si="7"/>
        <v>2.7675599929936068</v>
      </c>
      <c r="Q11" s="8">
        <f t="shared" si="1"/>
        <v>0.46950000000000003</v>
      </c>
      <c r="R11" s="8">
        <f t="shared" si="2"/>
        <v>0.4283000000000001</v>
      </c>
      <c r="S11" s="8">
        <f t="shared" si="3"/>
        <v>17.761429322122954</v>
      </c>
      <c r="T11" s="8">
        <f t="shared" si="4"/>
        <v>16.41071991592219</v>
      </c>
      <c r="U11" s="8">
        <f t="shared" si="8"/>
        <v>65.82785076195486</v>
      </c>
      <c r="V11" s="8">
        <f t="shared" si="9"/>
        <v>74.91000000000003</v>
      </c>
      <c r="W11" s="8">
        <f t="shared" si="10"/>
        <v>57.437509584419594</v>
      </c>
      <c r="X11" s="9"/>
    </row>
    <row r="12" spans="1:24" ht="12">
      <c r="A12" s="6" t="s">
        <v>19</v>
      </c>
      <c r="B12" s="6" t="s">
        <v>19</v>
      </c>
      <c r="C12" s="6" t="s">
        <v>19</v>
      </c>
      <c r="D12" s="6" t="s">
        <v>19</v>
      </c>
      <c r="E12" s="11">
        <v>6.6609</v>
      </c>
      <c r="F12" s="11">
        <v>7.8774</v>
      </c>
      <c r="G12" s="11">
        <v>7.0926</v>
      </c>
      <c r="H12" s="11">
        <v>11.3865</v>
      </c>
      <c r="I12" s="11">
        <v>11.8342</v>
      </c>
      <c r="J12" s="11">
        <v>11.7216</v>
      </c>
      <c r="K12" s="11">
        <v>11.6879</v>
      </c>
      <c r="L12" s="10"/>
      <c r="M12" s="8">
        <f t="shared" si="5"/>
        <v>1.2165</v>
      </c>
      <c r="N12" s="8">
        <f t="shared" si="0"/>
        <v>0.4317000000000002</v>
      </c>
      <c r="O12" s="8">
        <f t="shared" si="6"/>
        <v>0.4476999999999993</v>
      </c>
      <c r="P12" s="8">
        <f t="shared" si="7"/>
        <v>3.57382175563975</v>
      </c>
      <c r="Q12" s="8">
        <f t="shared" si="1"/>
        <v>0.3351000000000006</v>
      </c>
      <c r="R12" s="8">
        <f t="shared" si="2"/>
        <v>0.301400000000001</v>
      </c>
      <c r="S12" s="8">
        <f t="shared" si="3"/>
        <v>25.15077060531581</v>
      </c>
      <c r="T12" s="8">
        <f t="shared" si="4"/>
        <v>17.11722135358482</v>
      </c>
      <c r="U12" s="8">
        <f t="shared" si="8"/>
        <v>57.73200804109937</v>
      </c>
      <c r="V12" s="8">
        <f t="shared" si="9"/>
        <v>78.47999999999998</v>
      </c>
      <c r="W12" s="8">
        <f t="shared" si="10"/>
        <v>64.5129469790382</v>
      </c>
      <c r="X12" s="9"/>
    </row>
    <row r="13" spans="1:24" ht="12">
      <c r="A13" s="6" t="s">
        <v>19</v>
      </c>
      <c r="B13" s="6" t="s">
        <v>19</v>
      </c>
      <c r="C13" s="6" t="s">
        <v>19</v>
      </c>
      <c r="D13" s="6" t="s">
        <v>19</v>
      </c>
      <c r="E13" s="11">
        <v>6.5205</v>
      </c>
      <c r="F13" s="11">
        <v>7.5467</v>
      </c>
      <c r="G13" s="11">
        <v>6.8778</v>
      </c>
      <c r="H13" s="11">
        <v>9.5731</v>
      </c>
      <c r="I13" s="11">
        <v>9.9428</v>
      </c>
      <c r="J13" s="11">
        <v>9.8349</v>
      </c>
      <c r="K13" s="11">
        <v>9.8006</v>
      </c>
      <c r="L13" s="10"/>
      <c r="M13" s="8">
        <f t="shared" si="5"/>
        <v>1.0262000000000002</v>
      </c>
      <c r="N13" s="8">
        <f t="shared" si="0"/>
        <v>0.3572999999999995</v>
      </c>
      <c r="O13" s="8">
        <f t="shared" si="6"/>
        <v>0.3696999999999999</v>
      </c>
      <c r="P13" s="8">
        <f t="shared" si="7"/>
        <v>3.3540708682716858</v>
      </c>
      <c r="Q13" s="8">
        <f t="shared" si="1"/>
        <v>0.26179999999999914</v>
      </c>
      <c r="R13" s="8">
        <f t="shared" si="2"/>
        <v>0.22749999999999915</v>
      </c>
      <c r="S13" s="8">
        <f t="shared" si="3"/>
        <v>29.185826345685907</v>
      </c>
      <c r="T13" s="8">
        <f t="shared" si="4"/>
        <v>21.09770083851772</v>
      </c>
      <c r="U13" s="8">
        <f t="shared" si="8"/>
        <v>49.71647281579637</v>
      </c>
      <c r="V13" s="8">
        <f t="shared" si="9"/>
        <v>66.89000000000007</v>
      </c>
      <c r="W13" s="8">
        <f t="shared" si="10"/>
        <v>65.18222568700064</v>
      </c>
      <c r="X13" s="9"/>
    </row>
    <row r="14" spans="1:24" ht="12">
      <c r="A14" s="6" t="s">
        <v>19</v>
      </c>
      <c r="B14" s="6" t="s">
        <v>19</v>
      </c>
      <c r="C14" s="6" t="s">
        <v>19</v>
      </c>
      <c r="D14" s="6" t="s">
        <v>19</v>
      </c>
      <c r="E14" s="11">
        <v>6.625</v>
      </c>
      <c r="F14" s="11">
        <v>7.8819</v>
      </c>
      <c r="G14" s="11">
        <v>7.2056</v>
      </c>
      <c r="H14" s="11">
        <v>9.1608</v>
      </c>
      <c r="I14" s="11">
        <v>9.7534</v>
      </c>
      <c r="J14" s="11">
        <v>9.6168</v>
      </c>
      <c r="K14" s="11">
        <v>9.5487</v>
      </c>
      <c r="L14" s="10"/>
      <c r="M14" s="8">
        <f t="shared" si="5"/>
        <v>1.2569</v>
      </c>
      <c r="N14" s="8">
        <f t="shared" si="0"/>
        <v>0.5805999999999996</v>
      </c>
      <c r="O14" s="8">
        <f t="shared" si="6"/>
        <v>0.5925999999999991</v>
      </c>
      <c r="P14" s="8">
        <f t="shared" si="7"/>
        <v>2.0249746878163277</v>
      </c>
      <c r="Q14" s="8">
        <f t="shared" si="1"/>
        <v>0.4559999999999995</v>
      </c>
      <c r="R14" s="8">
        <f t="shared" si="2"/>
        <v>0.38790000000000013</v>
      </c>
      <c r="S14" s="8">
        <f t="shared" si="3"/>
        <v>23.05096186297668</v>
      </c>
      <c r="T14" s="8">
        <f t="shared" si="4"/>
        <v>26.132197097536086</v>
      </c>
      <c r="U14" s="8">
        <f t="shared" si="8"/>
        <v>50.81684103948723</v>
      </c>
      <c r="V14" s="8">
        <f t="shared" si="9"/>
        <v>67.63000000000004</v>
      </c>
      <c r="W14" s="8">
        <f t="shared" si="10"/>
        <v>53.806985440369196</v>
      </c>
      <c r="X14" s="9"/>
    </row>
    <row r="15" spans="1:24" ht="12">
      <c r="A15" s="6" t="s">
        <v>19</v>
      </c>
      <c r="B15" s="6" t="s">
        <v>19</v>
      </c>
      <c r="C15" s="6" t="s">
        <v>19</v>
      </c>
      <c r="D15" s="6" t="s">
        <v>19</v>
      </c>
      <c r="E15" s="11">
        <v>6.6484</v>
      </c>
      <c r="F15" s="11">
        <v>8.2963</v>
      </c>
      <c r="G15" s="11">
        <v>7.4838</v>
      </c>
      <c r="H15" s="11">
        <v>10.1335</v>
      </c>
      <c r="I15" s="11">
        <v>10.9815</v>
      </c>
      <c r="J15" s="11">
        <v>10.8227</v>
      </c>
      <c r="K15" s="11">
        <v>10.7163</v>
      </c>
      <c r="L15" s="10"/>
      <c r="M15" s="8">
        <f t="shared" si="5"/>
        <v>1.6479000000000008</v>
      </c>
      <c r="N15" s="8">
        <f t="shared" si="0"/>
        <v>0.8353999999999999</v>
      </c>
      <c r="O15" s="8">
        <f t="shared" si="6"/>
        <v>0.8480000000000008</v>
      </c>
      <c r="P15" s="8">
        <f t="shared" si="7"/>
        <v>1.4858490566038718</v>
      </c>
      <c r="Q15" s="8">
        <f t="shared" si="1"/>
        <v>0.6891999999999996</v>
      </c>
      <c r="R15" s="8">
        <f t="shared" si="2"/>
        <v>0.5828000000000007</v>
      </c>
      <c r="S15" s="8">
        <f t="shared" si="3"/>
        <v>18.726415094339742</v>
      </c>
      <c r="T15" s="8">
        <f t="shared" si="4"/>
        <v>28.53226415094309</v>
      </c>
      <c r="U15" s="8">
        <f t="shared" si="8"/>
        <v>52.741320754717165</v>
      </c>
      <c r="V15" s="8">
        <f t="shared" si="9"/>
        <v>81.25000000000009</v>
      </c>
      <c r="W15" s="8">
        <f t="shared" si="10"/>
        <v>49.30517628496877</v>
      </c>
      <c r="X15" s="9"/>
    </row>
    <row r="16" spans="1:24" ht="12">
      <c r="A16" s="6" t="s">
        <v>19</v>
      </c>
      <c r="B16" s="6" t="s">
        <v>19</v>
      </c>
      <c r="C16" s="6" t="s">
        <v>19</v>
      </c>
      <c r="D16" s="6" t="s">
        <v>19</v>
      </c>
      <c r="E16" s="11">
        <v>6.7295</v>
      </c>
      <c r="F16" s="11">
        <v>8.0079</v>
      </c>
      <c r="G16" s="11">
        <v>7.3882</v>
      </c>
      <c r="H16" s="11">
        <v>9.8064</v>
      </c>
      <c r="I16" s="11">
        <v>10.4784</v>
      </c>
      <c r="J16" s="11">
        <v>10.3466</v>
      </c>
      <c r="K16" s="11">
        <v>10.2605</v>
      </c>
      <c r="L16" s="10"/>
      <c r="M16" s="8">
        <f t="shared" si="5"/>
        <v>1.2783999999999995</v>
      </c>
      <c r="N16" s="8">
        <f t="shared" si="0"/>
        <v>0.6587000000000005</v>
      </c>
      <c r="O16" s="8">
        <f t="shared" si="6"/>
        <v>0.6720000000000006</v>
      </c>
      <c r="P16" s="8">
        <f t="shared" si="7"/>
        <v>1.9791666666666763</v>
      </c>
      <c r="Q16" s="8">
        <f t="shared" si="1"/>
        <v>0.5402000000000005</v>
      </c>
      <c r="R16" s="8">
        <f t="shared" si="2"/>
        <v>0.4541000000000004</v>
      </c>
      <c r="S16" s="8">
        <f t="shared" si="3"/>
        <v>19.61309523809524</v>
      </c>
      <c r="T16" s="8">
        <f t="shared" si="4"/>
        <v>29.135624999999997</v>
      </c>
      <c r="U16" s="8">
        <f t="shared" si="8"/>
        <v>51.25127976190476</v>
      </c>
      <c r="V16" s="8">
        <f t="shared" si="9"/>
        <v>61.9699999999999</v>
      </c>
      <c r="W16" s="8">
        <f t="shared" si="10"/>
        <v>48.474655819774654</v>
      </c>
      <c r="X16" s="9"/>
    </row>
    <row r="17" spans="1:24" ht="12">
      <c r="A17" s="6" t="s">
        <v>19</v>
      </c>
      <c r="B17" s="6" t="s">
        <v>19</v>
      </c>
      <c r="C17" s="6" t="s">
        <v>19</v>
      </c>
      <c r="D17" s="6" t="s">
        <v>19</v>
      </c>
      <c r="E17" s="11">
        <v>6.5868</v>
      </c>
      <c r="F17" s="11">
        <v>7.9356</v>
      </c>
      <c r="G17" s="11">
        <v>7.2633</v>
      </c>
      <c r="H17" s="11">
        <v>9.7581</v>
      </c>
      <c r="I17" s="11">
        <v>10.4479</v>
      </c>
      <c r="J17" s="11">
        <v>10.3123</v>
      </c>
      <c r="K17" s="11">
        <v>10.2215</v>
      </c>
      <c r="L17" s="10"/>
      <c r="M17" s="8">
        <f t="shared" si="5"/>
        <v>1.3487999999999998</v>
      </c>
      <c r="N17" s="8">
        <f t="shared" si="0"/>
        <v>0.6764999999999999</v>
      </c>
      <c r="O17" s="8">
        <f t="shared" si="6"/>
        <v>0.6898</v>
      </c>
      <c r="P17" s="8">
        <f t="shared" si="7"/>
        <v>1.9280951000290036</v>
      </c>
      <c r="Q17" s="8">
        <f t="shared" si="1"/>
        <v>0.5541999999999998</v>
      </c>
      <c r="R17" s="8">
        <f t="shared" si="2"/>
        <v>0.46340000000000003</v>
      </c>
      <c r="S17" s="8">
        <f t="shared" si="3"/>
        <v>19.657871846912172</v>
      </c>
      <c r="T17" s="8">
        <f t="shared" si="4"/>
        <v>29.93319802841396</v>
      </c>
      <c r="U17" s="8">
        <f t="shared" si="8"/>
        <v>50.40893012467387</v>
      </c>
      <c r="V17" s="8">
        <f t="shared" si="9"/>
        <v>67.22999999999999</v>
      </c>
      <c r="W17" s="8">
        <f t="shared" si="10"/>
        <v>49.844306049822066</v>
      </c>
      <c r="X17" s="9"/>
    </row>
    <row r="18" spans="1:24" ht="12">
      <c r="A18" s="6" t="s">
        <v>19</v>
      </c>
      <c r="B18" s="6" t="s">
        <v>19</v>
      </c>
      <c r="C18" s="6" t="s">
        <v>19</v>
      </c>
      <c r="D18" s="6" t="s">
        <v>19</v>
      </c>
      <c r="E18" s="11">
        <v>6.5282</v>
      </c>
      <c r="F18" s="11">
        <v>7.7921</v>
      </c>
      <c r="G18" s="11">
        <v>7.1597</v>
      </c>
      <c r="H18" s="11">
        <v>10.1833</v>
      </c>
      <c r="I18" s="11">
        <v>10.8268</v>
      </c>
      <c r="J18" s="11">
        <v>10.6864</v>
      </c>
      <c r="K18" s="11">
        <v>10.5983</v>
      </c>
      <c r="L18" s="10"/>
      <c r="M18" s="8">
        <f t="shared" si="5"/>
        <v>1.2638999999999996</v>
      </c>
      <c r="N18" s="8">
        <f t="shared" si="0"/>
        <v>0.6315</v>
      </c>
      <c r="O18" s="8">
        <f t="shared" si="6"/>
        <v>0.6435000000000013</v>
      </c>
      <c r="P18" s="8">
        <f t="shared" si="7"/>
        <v>1.864801864802068</v>
      </c>
      <c r="Q18" s="8">
        <f t="shared" si="1"/>
        <v>0.5031000000000017</v>
      </c>
      <c r="R18" s="8">
        <f t="shared" si="2"/>
        <v>0.4150000000000009</v>
      </c>
      <c r="S18" s="8">
        <f t="shared" si="3"/>
        <v>21.818181818181717</v>
      </c>
      <c r="T18" s="8">
        <f t="shared" si="4"/>
        <v>31.13277389277409</v>
      </c>
      <c r="U18" s="8">
        <f t="shared" si="8"/>
        <v>47.04904428904419</v>
      </c>
      <c r="V18" s="8">
        <f t="shared" si="9"/>
        <v>63.23999999999997</v>
      </c>
      <c r="W18" s="8">
        <f t="shared" si="10"/>
        <v>50.03560408260146</v>
      </c>
      <c r="X18" s="9"/>
    </row>
    <row r="19" spans="1:24" ht="12">
      <c r="A19" s="6" t="s">
        <v>19</v>
      </c>
      <c r="B19" s="6" t="s">
        <v>19</v>
      </c>
      <c r="C19" s="6" t="s">
        <v>19</v>
      </c>
      <c r="D19" s="6" t="s">
        <v>19</v>
      </c>
      <c r="E19" s="11">
        <v>6.5976</v>
      </c>
      <c r="F19" s="11">
        <v>7.8765</v>
      </c>
      <c r="G19" s="11">
        <v>7.2154</v>
      </c>
      <c r="H19" s="11">
        <v>9.4757</v>
      </c>
      <c r="I19" s="11">
        <v>10.1052</v>
      </c>
      <c r="J19" s="11">
        <v>9.9731</v>
      </c>
      <c r="K19" s="11">
        <v>9.8861</v>
      </c>
      <c r="L19" s="10"/>
      <c r="M19" s="8">
        <f t="shared" si="5"/>
        <v>1.2789000000000001</v>
      </c>
      <c r="N19" s="8">
        <f t="shared" si="0"/>
        <v>0.6177999999999999</v>
      </c>
      <c r="O19" s="8">
        <f t="shared" si="6"/>
        <v>0.6295000000000002</v>
      </c>
      <c r="P19" s="8">
        <f t="shared" si="7"/>
        <v>1.8586179507546041</v>
      </c>
      <c r="Q19" s="8">
        <f t="shared" si="1"/>
        <v>0.49740000000000073</v>
      </c>
      <c r="R19" s="8">
        <f t="shared" si="2"/>
        <v>0.410400000000001</v>
      </c>
      <c r="S19" s="8">
        <f t="shared" si="3"/>
        <v>20.984908657664718</v>
      </c>
      <c r="T19" s="8">
        <f t="shared" si="4"/>
        <v>31.427799841143667</v>
      </c>
      <c r="U19" s="8">
        <f t="shared" si="8"/>
        <v>47.587291501191615</v>
      </c>
      <c r="V19" s="8">
        <f t="shared" si="9"/>
        <v>66.11000000000003</v>
      </c>
      <c r="W19" s="8">
        <f t="shared" si="10"/>
        <v>51.69286105246698</v>
      </c>
      <c r="X19" s="9"/>
    </row>
    <row r="20" spans="1:24" ht="12">
      <c r="A20" s="6" t="s">
        <v>19</v>
      </c>
      <c r="B20" s="6" t="s">
        <v>19</v>
      </c>
      <c r="C20" s="6" t="s">
        <v>19</v>
      </c>
      <c r="D20" s="6" t="s">
        <v>19</v>
      </c>
      <c r="E20" s="11">
        <v>6.5212</v>
      </c>
      <c r="F20" s="11">
        <v>7.7575</v>
      </c>
      <c r="G20" s="11">
        <v>7.1315</v>
      </c>
      <c r="H20" s="11">
        <v>9.3962</v>
      </c>
      <c r="I20" s="11">
        <v>10.0192</v>
      </c>
      <c r="J20" s="11">
        <v>9.8918</v>
      </c>
      <c r="K20" s="11">
        <v>9.8069</v>
      </c>
      <c r="L20" s="10"/>
      <c r="M20" s="8">
        <f t="shared" si="5"/>
        <v>1.2363</v>
      </c>
      <c r="N20" s="8">
        <f t="shared" si="0"/>
        <v>0.6102999999999996</v>
      </c>
      <c r="O20" s="8">
        <f t="shared" si="6"/>
        <v>0.6229999999999993</v>
      </c>
      <c r="P20" s="8">
        <f t="shared" si="7"/>
        <v>2.0385232744782877</v>
      </c>
      <c r="Q20" s="8">
        <f t="shared" si="1"/>
        <v>0.4955999999999996</v>
      </c>
      <c r="R20" s="8">
        <f t="shared" si="2"/>
        <v>0.4107000000000003</v>
      </c>
      <c r="S20" s="8">
        <f t="shared" si="3"/>
        <v>20.44943820224717</v>
      </c>
      <c r="T20" s="8">
        <f t="shared" si="4"/>
        <v>30.98918138041712</v>
      </c>
      <c r="U20" s="8">
        <f t="shared" si="8"/>
        <v>48.56138041733571</v>
      </c>
      <c r="V20" s="8">
        <f t="shared" si="9"/>
        <v>62.60000000000004</v>
      </c>
      <c r="W20" s="8">
        <f t="shared" si="10"/>
        <v>50.63495915230934</v>
      </c>
      <c r="X20" s="9"/>
    </row>
    <row r="21" spans="1:24" ht="12">
      <c r="A21" s="6" t="s">
        <v>19</v>
      </c>
      <c r="B21" s="6" t="s">
        <v>19</v>
      </c>
      <c r="C21" s="6" t="s">
        <v>19</v>
      </c>
      <c r="D21" s="6" t="s">
        <v>19</v>
      </c>
      <c r="E21" s="11">
        <v>6.586</v>
      </c>
      <c r="F21" s="11">
        <v>7.9066</v>
      </c>
      <c r="G21" s="11">
        <v>7.2312</v>
      </c>
      <c r="H21" s="11">
        <v>9.2875</v>
      </c>
      <c r="I21" s="11">
        <v>9.9435</v>
      </c>
      <c r="J21" s="11">
        <v>9.8105</v>
      </c>
      <c r="K21" s="11">
        <v>9.7193</v>
      </c>
      <c r="L21" s="10"/>
      <c r="M21" s="8">
        <f t="shared" si="5"/>
        <v>1.3205999999999998</v>
      </c>
      <c r="N21" s="8">
        <f t="shared" si="0"/>
        <v>0.6452</v>
      </c>
      <c r="O21" s="8">
        <f t="shared" si="6"/>
        <v>0.6560000000000006</v>
      </c>
      <c r="P21" s="8">
        <f t="shared" si="7"/>
        <v>1.6463414634147244</v>
      </c>
      <c r="Q21" s="8">
        <f t="shared" si="1"/>
        <v>0.5229999999999997</v>
      </c>
      <c r="R21" s="8">
        <f t="shared" si="2"/>
        <v>0.43180000000000085</v>
      </c>
      <c r="S21" s="8">
        <f t="shared" si="3"/>
        <v>20.274390243902555</v>
      </c>
      <c r="T21" s="8">
        <f t="shared" si="4"/>
        <v>31.614146341462984</v>
      </c>
      <c r="U21" s="8">
        <f t="shared" si="8"/>
        <v>48.11146341463446</v>
      </c>
      <c r="V21" s="8">
        <f t="shared" si="9"/>
        <v>67.53999999999998</v>
      </c>
      <c r="W21" s="8">
        <f t="shared" si="10"/>
        <v>51.14341965773133</v>
      </c>
      <c r="X21" s="9"/>
    </row>
    <row r="119" spans="5:11" ht="12">
      <c r="E119" s="7"/>
      <c r="F119" s="7"/>
      <c r="G119" s="7"/>
      <c r="H119" s="7"/>
      <c r="I119" s="7"/>
      <c r="J119" s="7"/>
      <c r="K119" s="7"/>
    </row>
    <row r="120" spans="5:11" ht="12">
      <c r="E120" s="7"/>
      <c r="F120" s="7"/>
      <c r="G120" s="7"/>
      <c r="H120" s="7"/>
      <c r="I120" s="7"/>
      <c r="J120" s="7"/>
      <c r="K120" s="7"/>
    </row>
    <row r="121" spans="5:11" ht="12">
      <c r="E121" s="7"/>
      <c r="F121" s="7"/>
      <c r="G121" s="7"/>
      <c r="H121" s="7"/>
      <c r="I121" s="7"/>
      <c r="J121" s="7"/>
      <c r="K121" s="7"/>
    </row>
    <row r="122" spans="5:11" ht="12">
      <c r="E122" s="7"/>
      <c r="F122" s="7"/>
      <c r="G122" s="7"/>
      <c r="H122" s="7"/>
      <c r="I122" s="7"/>
      <c r="J122" s="7"/>
      <c r="K122" s="7"/>
    </row>
    <row r="123" spans="5:11" ht="12">
      <c r="E123" s="7"/>
      <c r="F123" s="7"/>
      <c r="G123" s="7"/>
      <c r="H123" s="7"/>
      <c r="I123" s="7"/>
      <c r="J123" s="7"/>
      <c r="K123" s="7"/>
    </row>
    <row r="124" spans="5:11" ht="12">
      <c r="E124" s="7"/>
      <c r="F124" s="7"/>
      <c r="G124" s="7"/>
      <c r="H124" s="7"/>
      <c r="I124" s="7"/>
      <c r="J124" s="7"/>
      <c r="K124" s="7"/>
    </row>
    <row r="125" spans="5:11" ht="12">
      <c r="E125" s="7"/>
      <c r="F125" s="7"/>
      <c r="G125" s="7"/>
      <c r="H125" s="7"/>
      <c r="I125" s="7"/>
      <c r="J125" s="7"/>
      <c r="K125" s="7"/>
    </row>
    <row r="126" spans="5:11" ht="12">
      <c r="E126" s="7"/>
      <c r="F126" s="7"/>
      <c r="G126" s="7"/>
      <c r="H126" s="7"/>
      <c r="I126" s="7"/>
      <c r="J126" s="7"/>
      <c r="K126" s="7"/>
    </row>
  </sheetData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 Abbott</cp:lastModifiedBy>
  <cp:lastPrinted>2005-04-01T23:19:05Z</cp:lastPrinted>
  <dcterms:created xsi:type="dcterms:W3CDTF">2005-02-20T21:17:36Z</dcterms:created>
  <dcterms:modified xsi:type="dcterms:W3CDTF">2009-09-20T16:29:51Z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1662793223</vt:i4>
  </property>
  <property fmtid="{D5CDD505-2E9C-101B-9397-08002B2CF9AE}" pid="3" name="_EmailSubject">
    <vt:lpwstr>lab procedures</vt:lpwstr>
  </property>
  <property fmtid="{D5CDD505-2E9C-101B-9397-08002B2CF9AE}" pid="4" name="_AuthorEmail">
    <vt:lpwstr>mrosenme@pitt.edu</vt:lpwstr>
  </property>
  <property fmtid="{D5CDD505-2E9C-101B-9397-08002B2CF9AE}" pid="5" name="_AuthorEmailDisplayName">
    <vt:lpwstr>Michael Rosenmeier</vt:lpwstr>
  </property>
</Properties>
</file>